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Google Drive\Luciano\2020\GINASIO DE ESPORTES\LICITAÇÃO\"/>
    </mc:Choice>
  </mc:AlternateContent>
  <xr:revisionPtr revIDLastSave="0" documentId="13_ncr:1_{753B8286-3A6C-47A6-A8F7-A6D753FB89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4" r:id="rId2"/>
  </sheets>
  <definedNames>
    <definedName name="_xlnm.Print_Area" localSheetId="1">CRONOGRAMA!$B$2:$M$20</definedName>
    <definedName name="_xlnm.Print_Area" localSheetId="0">ORÇAMENTO!$B$2:$H$26</definedName>
  </definedNames>
  <calcPr calcId="181029" iterateDelta="1E-4"/>
  <fileRecoveryPr autoRecover="0"/>
</workbook>
</file>

<file path=xl/calcChain.xml><?xml version="1.0" encoding="utf-8"?>
<calcChain xmlns="http://schemas.openxmlformats.org/spreadsheetml/2006/main">
  <c r="C12" i="4" l="1"/>
  <c r="C11" i="4"/>
  <c r="C10" i="4"/>
  <c r="C9" i="4"/>
  <c r="H21" i="1" l="1"/>
  <c r="H12" i="1" l="1"/>
  <c r="H11" i="1"/>
  <c r="L6" i="4"/>
  <c r="H17" i="1"/>
  <c r="H16" i="1" s="1"/>
  <c r="D11" i="4" s="1"/>
  <c r="H14" i="1"/>
  <c r="H20" i="1"/>
  <c r="H19" i="1"/>
  <c r="H18" i="1" l="1"/>
  <c r="D12" i="4" s="1"/>
  <c r="H11" i="4"/>
  <c r="J11" i="4"/>
  <c r="H10" i="1"/>
  <c r="D9" i="4" s="1"/>
  <c r="L12" i="4" l="1"/>
  <c r="J12" i="4"/>
  <c r="H15" i="1"/>
  <c r="H13" i="1" s="1"/>
  <c r="D10" i="4" s="1"/>
  <c r="F10" i="4" l="1"/>
  <c r="F9" i="4"/>
  <c r="F13" i="4" l="1"/>
  <c r="F14" i="4" s="1"/>
  <c r="H22" i="1"/>
  <c r="J13" i="4"/>
  <c r="H13" i="4" l="1"/>
  <c r="H14" i="4" s="1"/>
  <c r="J14" i="4" s="1"/>
  <c r="L13" i="4" l="1"/>
  <c r="L14" i="4" s="1"/>
  <c r="D14" i="4"/>
  <c r="E11" i="4" l="1"/>
  <c r="E10" i="4"/>
  <c r="G10" i="4" s="1"/>
  <c r="E9" i="4"/>
  <c r="E12" i="4"/>
  <c r="M12" i="4" l="1"/>
  <c r="K12" i="4"/>
  <c r="I11" i="4"/>
  <c r="K11" i="4"/>
  <c r="E16" i="4"/>
  <c r="G9" i="4"/>
  <c r="I15" i="4" l="1"/>
  <c r="M15" i="4"/>
  <c r="K15" i="4"/>
  <c r="G15" i="4"/>
  <c r="G16" i="4" s="1"/>
  <c r="I16" i="4" l="1"/>
  <c r="K16" i="4" s="1"/>
  <c r="M16" i="4" s="1"/>
</calcChain>
</file>

<file path=xl/sharedStrings.xml><?xml version="1.0" encoding="utf-8"?>
<sst xmlns="http://schemas.openxmlformats.org/spreadsheetml/2006/main" count="74" uniqueCount="53">
  <si>
    <t>Descrição</t>
  </si>
  <si>
    <t>1.1</t>
  </si>
  <si>
    <t xml:space="preserve">Item </t>
  </si>
  <si>
    <t>Preço final</t>
  </si>
  <si>
    <t>m²</t>
  </si>
  <si>
    <t>Sinapi</t>
  </si>
  <si>
    <t>Unit.</t>
  </si>
  <si>
    <t>Quant.</t>
  </si>
  <si>
    <t>Preço unit.</t>
  </si>
  <si>
    <t>Código</t>
  </si>
  <si>
    <t>1.2</t>
  </si>
  <si>
    <t>2.1</t>
  </si>
  <si>
    <t>3.1</t>
  </si>
  <si>
    <t>2.2</t>
  </si>
  <si>
    <t>4.1</t>
  </si>
  <si>
    <t>Luciano S. Santiago</t>
  </si>
  <si>
    <t>Engenheiro Civil</t>
  </si>
  <si>
    <t>CREA - PR 31879/D</t>
  </si>
  <si>
    <t>4.2</t>
  </si>
  <si>
    <t>TOTAL</t>
  </si>
  <si>
    <t>CRONOGRAMA FÍSICO-FINANCEIRO</t>
  </si>
  <si>
    <t>Serviços</t>
  </si>
  <si>
    <t>Total do Ítem</t>
  </si>
  <si>
    <t>MÊS 01</t>
  </si>
  <si>
    <t>MÊS 02</t>
  </si>
  <si>
    <t>MÊS 03</t>
  </si>
  <si>
    <t>MÊS 04</t>
  </si>
  <si>
    <t>R($)</t>
  </si>
  <si>
    <t>(%)</t>
  </si>
  <si>
    <t>Totais R($)</t>
  </si>
  <si>
    <t>Totais Acumulados R($)</t>
  </si>
  <si>
    <t>Percentuais (%)</t>
  </si>
  <si>
    <t>Percentuais Acumulados (%)</t>
  </si>
  <si>
    <t>LOCAL: Sulina - PR</t>
  </si>
  <si>
    <t>ESQUADRIAS</t>
  </si>
  <si>
    <t>Cotação</t>
  </si>
  <si>
    <t>PINTURA</t>
  </si>
  <si>
    <t>und</t>
  </si>
  <si>
    <t>RETIRADA DO PISO PAVIFLEX EXISTENTE DA QUADRA ESPORTIVA</t>
  </si>
  <si>
    <t>SERVIÇO DE LIXAMENTO DO PISO E RETIRADA DE COLA PRETA EXISTENTE</t>
  </si>
  <si>
    <t>Orçamento de Reforma do Ginásio Municipal</t>
  </si>
  <si>
    <t>PISO</t>
  </si>
  <si>
    <t xml:space="preserve">RETIRADA DE PISO </t>
  </si>
  <si>
    <t>APLICAÇÃO MANUAL DE PINTURA COM TINTA LÁTEX ACRÍLICA EM PAREDES, DUAS DEMÃOS</t>
  </si>
  <si>
    <t>4.3</t>
  </si>
  <si>
    <t>OBRA: Reforma do Ginásio Municipal</t>
  </si>
  <si>
    <t>PINTURA COM TINTA A BASE DE BORRACHA NA COBERTURA E OITÕES</t>
  </si>
  <si>
    <t>PISO VINILICO 2,00 mm DE 30X30 cm CORES A DEFINIR, ESTANDO INCLUSOS MATERIAIS PARA INSTALAÇÃO COMO MASSA PARA REGULARIZAR O PISO, COLA E FITA 3,00 m PARA DEMARCAÇÃO ASSIM COMO TODOS OS SERVIÇOS DE INSTALAÇÃO E DEMARCAÇÃO DA QUADRA</t>
  </si>
  <si>
    <t>PORTA DE CORRER 04 FOLHAS COM FECHADURA E TRINCO (2FLS) VIDRO TEMPERADO; COR PERFIL: BRANCO, COR ACESSÓRIO: BRANCO, LINHA VIDRO TEMPERADO, MEDINDO 4,70 m DE LARGURA E 2,55 m DE ALTURA, COR E ESPESSURA FUME 10 mmTEMPERADO</t>
  </si>
  <si>
    <t>PORTA DE CORRER 04 FOLHAS COM FECHADURA E TRINCO (02FLS) VIDRO TEMPERADO; COR PERFIL: BRANCO, COR ACESSÓRIO: BRANCO, LINHA VIDRO TEMPERADO, MEDINDO 4,70 m DE LARGURA E 2,20 m DE ALTURA, COR E ESPESSURA FUME 10 mm TEMPERADO</t>
  </si>
  <si>
    <t>PINTURA COM TINTA ACRÍLICA DE ACABAMENTO APLICADA A ROLO OU PINCEL SOBRE SUPERFÍCIES METÁLICAS (EXCETO PERFIL) EXECUTADO EM OBRA (POR DEMÃO)</t>
  </si>
  <si>
    <t>08 de outubro de 2020</t>
  </si>
  <si>
    <t xml:space="preserve">Referencias - 03 cotações e Planilha Sinapi 09/2020  - Desonerado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</si>
</sst>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]* #,##0.00_);_([$€]* \(#,##0.00\);_([$€]* &quot;-&quot;??_);_(@_)"/>
    <numFmt numFmtId="165" formatCode="_(* #,##0.00_);_(* \(#,##0.00\);_(* &quot;-&quot;??_);_(@_)"/>
    <numFmt numFmtId="166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0" applyFont="1"/>
    <xf numFmtId="44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1" xfId="5" applyFont="1" applyFill="1" applyBorder="1"/>
    <xf numFmtId="0" fontId="2" fillId="0" borderId="0" xfId="5" applyFont="1" applyBorder="1"/>
    <xf numFmtId="0" fontId="12" fillId="0" borderId="0" xfId="5" applyFont="1" applyBorder="1"/>
    <xf numFmtId="0" fontId="2" fillId="0" borderId="0" xfId="5" applyFont="1" applyBorder="1" applyAlignment="1">
      <alignment horizontal="center"/>
    </xf>
    <xf numFmtId="10" fontId="2" fillId="0" borderId="0" xfId="7" applyNumberFormat="1" applyFont="1" applyBorder="1"/>
    <xf numFmtId="0" fontId="3" fillId="0" borderId="0" xfId="5" applyFont="1" applyBorder="1"/>
    <xf numFmtId="0" fontId="11" fillId="0" borderId="9" xfId="5" applyBorder="1" applyAlignment="1">
      <alignment horizontal="center"/>
    </xf>
    <xf numFmtId="0" fontId="11" fillId="0" borderId="11" xfId="5" applyBorder="1" applyAlignment="1">
      <alignment horizontal="center"/>
    </xf>
    <xf numFmtId="0" fontId="11" fillId="0" borderId="6" xfId="5" applyBorder="1" applyAlignment="1">
      <alignment horizontal="center"/>
    </xf>
    <xf numFmtId="0" fontId="11" fillId="0" borderId="15" xfId="5" applyBorder="1" applyAlignment="1">
      <alignment horizontal="center"/>
    </xf>
    <xf numFmtId="165" fontId="11" fillId="0" borderId="33" xfId="8" applyFont="1" applyBorder="1" applyAlignment="1">
      <alignment horizontal="center"/>
    </xf>
    <xf numFmtId="10" fontId="11" fillId="0" borderId="16" xfId="7" applyNumberFormat="1" applyFont="1" applyBorder="1" applyAlignment="1">
      <alignment horizontal="right"/>
    </xf>
    <xf numFmtId="165" fontId="11" fillId="0" borderId="17" xfId="8" applyFont="1" applyBorder="1"/>
    <xf numFmtId="10" fontId="11" fillId="0" borderId="18" xfId="5" applyNumberFormat="1" applyBorder="1"/>
    <xf numFmtId="0" fontId="11" fillId="0" borderId="16" xfId="5" applyBorder="1"/>
    <xf numFmtId="0" fontId="11" fillId="0" borderId="18" xfId="5" applyBorder="1"/>
    <xf numFmtId="0" fontId="11" fillId="0" borderId="17" xfId="5" applyBorder="1"/>
    <xf numFmtId="165" fontId="11" fillId="0" borderId="21" xfId="8" applyFont="1" applyBorder="1" applyAlignment="1">
      <alignment horizontal="center"/>
    </xf>
    <xf numFmtId="10" fontId="11" fillId="0" borderId="26" xfId="7" applyNumberFormat="1" applyFont="1" applyBorder="1" applyAlignment="1">
      <alignment horizontal="right"/>
    </xf>
    <xf numFmtId="165" fontId="11" fillId="0" borderId="23" xfId="8" applyFont="1" applyBorder="1"/>
    <xf numFmtId="10" fontId="11" fillId="0" borderId="22" xfId="5" applyNumberFormat="1" applyBorder="1"/>
    <xf numFmtId="165" fontId="11" fillId="0" borderId="26" xfId="8" applyFont="1" applyBorder="1"/>
    <xf numFmtId="2" fontId="11" fillId="0" borderId="26" xfId="5" applyNumberFormat="1" applyBorder="1"/>
    <xf numFmtId="10" fontId="11" fillId="0" borderId="23" xfId="7" applyNumberFormat="1" applyFont="1" applyBorder="1"/>
    <xf numFmtId="10" fontId="11" fillId="0" borderId="26" xfId="7" applyNumberFormat="1" applyFont="1" applyBorder="1"/>
    <xf numFmtId="0" fontId="11" fillId="0" borderId="26" xfId="5" applyBorder="1"/>
    <xf numFmtId="0" fontId="11" fillId="0" borderId="23" xfId="5" applyBorder="1"/>
    <xf numFmtId="165" fontId="11" fillId="0" borderId="19" xfId="8" applyFont="1" applyBorder="1" applyAlignment="1">
      <alignment horizontal="center"/>
    </xf>
    <xf numFmtId="10" fontId="11" fillId="0" borderId="20" xfId="7" applyNumberFormat="1" applyFont="1" applyBorder="1" applyAlignment="1">
      <alignment horizontal="right"/>
    </xf>
    <xf numFmtId="165" fontId="11" fillId="0" borderId="25" xfId="8" applyFont="1" applyBorder="1"/>
    <xf numFmtId="165" fontId="11" fillId="0" borderId="20" xfId="8" applyFont="1" applyBorder="1"/>
    <xf numFmtId="10" fontId="11" fillId="0" borderId="25" xfId="7" applyNumberFormat="1" applyFont="1" applyBorder="1"/>
    <xf numFmtId="165" fontId="11" fillId="0" borderId="31" xfId="8" applyFont="1" applyBorder="1"/>
    <xf numFmtId="0" fontId="11" fillId="0" borderId="31" xfId="5" applyBorder="1"/>
    <xf numFmtId="10" fontId="11" fillId="0" borderId="31" xfId="5" applyNumberFormat="1" applyBorder="1"/>
    <xf numFmtId="10" fontId="11" fillId="0" borderId="34" xfId="5" applyNumberFormat="1" applyBorder="1"/>
    <xf numFmtId="0" fontId="11" fillId="0" borderId="28" xfId="5" applyBorder="1"/>
    <xf numFmtId="0" fontId="11" fillId="0" borderId="29" xfId="5" applyBorder="1"/>
    <xf numFmtId="165" fontId="3" fillId="0" borderId="21" xfId="8" applyFont="1" applyBorder="1"/>
    <xf numFmtId="0" fontId="11" fillId="0" borderId="21" xfId="5" applyBorder="1"/>
    <xf numFmtId="43" fontId="11" fillId="0" borderId="21" xfId="5" applyNumberFormat="1" applyBorder="1"/>
    <xf numFmtId="165" fontId="11" fillId="0" borderId="21" xfId="8" applyFont="1" applyBorder="1"/>
    <xf numFmtId="10" fontId="11" fillId="0" borderId="21" xfId="5" applyNumberFormat="1" applyBorder="1"/>
    <xf numFmtId="10" fontId="11" fillId="0" borderId="26" xfId="5" applyNumberFormat="1" applyBorder="1"/>
    <xf numFmtId="0" fontId="11" fillId="0" borderId="2" xfId="5" applyBorder="1"/>
    <xf numFmtId="0" fontId="11" fillId="0" borderId="3" xfId="5" applyBorder="1"/>
    <xf numFmtId="0" fontId="11" fillId="0" borderId="32" xfId="5" applyBorder="1"/>
    <xf numFmtId="0" fontId="11" fillId="0" borderId="30" xfId="5" applyBorder="1"/>
    <xf numFmtId="0" fontId="11" fillId="0" borderId="19" xfId="5" applyBorder="1"/>
    <xf numFmtId="10" fontId="3" fillId="0" borderId="19" xfId="5" applyNumberFormat="1" applyFont="1" applyBorder="1"/>
    <xf numFmtId="10" fontId="11" fillId="0" borderId="19" xfId="5" applyNumberFormat="1" applyBorder="1"/>
    <xf numFmtId="10" fontId="3" fillId="0" borderId="20" xfId="5" applyNumberFormat="1" applyFont="1" applyBorder="1"/>
    <xf numFmtId="0" fontId="3" fillId="0" borderId="2" xfId="5" applyFont="1" applyFill="1" applyBorder="1"/>
    <xf numFmtId="10" fontId="2" fillId="0" borderId="20" xfId="5" applyNumberFormat="1" applyFont="1" applyBorder="1"/>
    <xf numFmtId="165" fontId="2" fillId="0" borderId="21" xfId="8" applyFont="1" applyBorder="1"/>
    <xf numFmtId="10" fontId="2" fillId="0" borderId="21" xfId="5" applyNumberFormat="1" applyFont="1" applyBorder="1"/>
    <xf numFmtId="10" fontId="2" fillId="0" borderId="21" xfId="7" applyNumberFormat="1" applyFont="1" applyBorder="1"/>
    <xf numFmtId="10" fontId="2" fillId="0" borderId="26" xfId="7" applyNumberFormat="1" applyFont="1" applyBorder="1"/>
    <xf numFmtId="0" fontId="2" fillId="0" borderId="7" xfId="5" applyFont="1" applyBorder="1"/>
    <xf numFmtId="0" fontId="11" fillId="0" borderId="0" xfId="5" applyBorder="1"/>
    <xf numFmtId="0" fontId="11" fillId="0" borderId="8" xfId="5" applyBorder="1"/>
    <xf numFmtId="0" fontId="3" fillId="0" borderId="7" xfId="5" applyFont="1" applyBorder="1" applyAlignment="1">
      <alignment horizontal="left"/>
    </xf>
    <xf numFmtId="0" fontId="3" fillId="0" borderId="7" xfId="5" applyFont="1" applyBorder="1"/>
    <xf numFmtId="0" fontId="3" fillId="0" borderId="12" xfId="5" applyFont="1" applyBorder="1" applyAlignment="1">
      <alignment horizontal="left"/>
    </xf>
    <xf numFmtId="0" fontId="2" fillId="0" borderId="13" xfId="5" applyFont="1" applyBorder="1"/>
    <xf numFmtId="0" fontId="12" fillId="0" borderId="13" xfId="5" applyFont="1" applyBorder="1" applyAlignment="1">
      <alignment horizontal="left"/>
    </xf>
    <xf numFmtId="0" fontId="11" fillId="0" borderId="13" xfId="5" applyBorder="1"/>
    <xf numFmtId="164" fontId="13" fillId="0" borderId="4" xfId="6" applyFont="1" applyBorder="1" applyAlignment="1">
      <alignment horizontal="left"/>
    </xf>
    <xf numFmtId="164" fontId="13" fillId="0" borderId="5" xfId="6" applyFont="1" applyBorder="1" applyAlignment="1">
      <alignment horizontal="left"/>
    </xf>
    <xf numFmtId="164" fontId="13" fillId="0" borderId="6" xfId="6" applyFont="1" applyBorder="1" applyAlignment="1">
      <alignment horizontal="left"/>
    </xf>
    <xf numFmtId="0" fontId="2" fillId="0" borderId="8" xfId="5" applyFont="1" applyBorder="1"/>
    <xf numFmtId="0" fontId="2" fillId="0" borderId="14" xfId="5" applyFont="1" applyBorder="1"/>
    <xf numFmtId="0" fontId="6" fillId="0" borderId="18" xfId="0" applyFont="1" applyBorder="1" applyAlignment="1">
      <alignment horizontal="center" vertical="center"/>
    </xf>
    <xf numFmtId="0" fontId="0" fillId="0" borderId="18" xfId="0" applyBorder="1"/>
    <xf numFmtId="0" fontId="9" fillId="2" borderId="3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horizontal="center" vertical="center"/>
    </xf>
    <xf numFmtId="2" fontId="9" fillId="2" borderId="35" xfId="0" applyNumberFormat="1" applyFont="1" applyFill="1" applyBorder="1" applyAlignment="1">
      <alignment horizontal="center" vertical="center"/>
    </xf>
    <xf numFmtId="44" fontId="9" fillId="2" borderId="10" xfId="1" applyFont="1" applyFill="1" applyBorder="1" applyAlignment="1">
      <alignment horizontal="center" vertical="center"/>
    </xf>
    <xf numFmtId="44" fontId="8" fillId="0" borderId="36" xfId="1" applyFont="1" applyBorder="1" applyAlignment="1">
      <alignment horizontal="center" vertical="center"/>
    </xf>
    <xf numFmtId="44" fontId="9" fillId="2" borderId="35" xfId="1" applyFont="1" applyFill="1" applyBorder="1" applyAlignment="1">
      <alignment horizontal="center" vertical="center"/>
    </xf>
    <xf numFmtId="44" fontId="8" fillId="0" borderId="34" xfId="1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4" fontId="9" fillId="0" borderId="35" xfId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right" vertical="center"/>
    </xf>
    <xf numFmtId="0" fontId="8" fillId="0" borderId="16" xfId="0" applyFont="1" applyFill="1" applyBorder="1" applyAlignment="1">
      <alignment vertical="center" wrapText="1"/>
    </xf>
    <xf numFmtId="2" fontId="8" fillId="0" borderId="16" xfId="0" applyNumberFormat="1" applyFont="1" applyBorder="1" applyAlignment="1">
      <alignment horizontal="right" vertical="center"/>
    </xf>
    <xf numFmtId="0" fontId="8" fillId="0" borderId="20" xfId="0" applyFont="1" applyFill="1" applyBorder="1" applyAlignment="1">
      <alignment vertical="center" wrapText="1"/>
    </xf>
    <xf numFmtId="0" fontId="8" fillId="3" borderId="3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26" xfId="0" applyNumberFormat="1" applyFont="1" applyFill="1" applyBorder="1" applyAlignment="1">
      <alignment vertical="center"/>
    </xf>
    <xf numFmtId="44" fontId="8" fillId="0" borderId="22" xfId="1" applyFont="1" applyFill="1" applyBorder="1" applyAlignment="1">
      <alignment vertical="center"/>
    </xf>
    <xf numFmtId="44" fontId="8" fillId="0" borderId="26" xfId="1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44" fontId="9" fillId="2" borderId="10" xfId="1" applyFont="1" applyFill="1" applyBorder="1" applyAlignment="1">
      <alignment vertical="center"/>
    </xf>
    <xf numFmtId="44" fontId="9" fillId="2" borderId="35" xfId="1" applyFont="1" applyFill="1" applyBorder="1" applyAlignment="1">
      <alignment vertical="center"/>
    </xf>
    <xf numFmtId="2" fontId="8" fillId="0" borderId="34" xfId="0" applyNumberFormat="1" applyFont="1" applyBorder="1" applyAlignment="1">
      <alignment vertical="center"/>
    </xf>
    <xf numFmtId="44" fontId="8" fillId="0" borderId="36" xfId="1" applyFont="1" applyBorder="1" applyAlignment="1">
      <alignment vertical="center"/>
    </xf>
    <xf numFmtId="44" fontId="8" fillId="0" borderId="34" xfId="1" applyFont="1" applyBorder="1" applyAlignment="1">
      <alignment vertical="center"/>
    </xf>
    <xf numFmtId="166" fontId="9" fillId="2" borderId="10" xfId="1" applyNumberFormat="1" applyFont="1" applyFill="1" applyBorder="1" applyAlignment="1">
      <alignment vertical="center"/>
    </xf>
    <xf numFmtId="44" fontId="8" fillId="0" borderId="18" xfId="1" applyFont="1" applyBorder="1" applyAlignment="1">
      <alignment horizontal="center" vertical="center"/>
    </xf>
    <xf numFmtId="166" fontId="8" fillId="0" borderId="16" xfId="1" applyNumberFormat="1" applyFont="1" applyBorder="1" applyAlignment="1">
      <alignment vertical="center"/>
    </xf>
    <xf numFmtId="44" fontId="8" fillId="0" borderId="16" xfId="1" applyFont="1" applyBorder="1" applyAlignment="1">
      <alignment vertical="center"/>
    </xf>
    <xf numFmtId="44" fontId="8" fillId="0" borderId="22" xfId="1" applyFont="1" applyBorder="1" applyAlignment="1">
      <alignment horizontal="center" vertical="center"/>
    </xf>
    <xf numFmtId="2" fontId="8" fillId="0" borderId="26" xfId="0" applyNumberFormat="1" applyFont="1" applyBorder="1" applyAlignment="1">
      <alignment vertical="center"/>
    </xf>
    <xf numFmtId="166" fontId="8" fillId="0" borderId="26" xfId="1" applyNumberFormat="1" applyFont="1" applyBorder="1" applyAlignment="1">
      <alignment vertical="center"/>
    </xf>
    <xf numFmtId="44" fontId="8" fillId="0" borderId="26" xfId="1" applyFont="1" applyBorder="1" applyAlignment="1">
      <alignment vertical="center"/>
    </xf>
    <xf numFmtId="44" fontId="8" fillId="0" borderId="24" xfId="1" applyFont="1" applyBorder="1" applyAlignment="1">
      <alignment horizontal="center" vertical="center"/>
    </xf>
    <xf numFmtId="2" fontId="8" fillId="0" borderId="20" xfId="0" applyNumberFormat="1" applyFont="1" applyBorder="1" applyAlignment="1">
      <alignment vertical="center"/>
    </xf>
    <xf numFmtId="166" fontId="8" fillId="0" borderId="20" xfId="1" applyNumberFormat="1" applyFont="1" applyBorder="1" applyAlignment="1">
      <alignment vertical="center"/>
    </xf>
    <xf numFmtId="44" fontId="8" fillId="0" borderId="20" xfId="1" applyFont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44" fontId="10" fillId="2" borderId="11" xfId="1" applyFont="1" applyFill="1" applyBorder="1" applyAlignment="1">
      <alignment vertical="center"/>
    </xf>
    <xf numFmtId="0" fontId="11" fillId="0" borderId="37" xfId="5" applyBorder="1"/>
    <xf numFmtId="0" fontId="3" fillId="0" borderId="38" xfId="5" applyFont="1" applyFill="1" applyBorder="1"/>
    <xf numFmtId="0" fontId="2" fillId="0" borderId="39" xfId="5" applyFont="1" applyFill="1" applyBorder="1"/>
    <xf numFmtId="0" fontId="3" fillId="0" borderId="32" xfId="5" applyFont="1" applyFill="1" applyBorder="1"/>
    <xf numFmtId="0" fontId="2" fillId="0" borderId="40" xfId="5" applyFont="1" applyFill="1" applyBorder="1"/>
    <xf numFmtId="10" fontId="11" fillId="0" borderId="20" xfId="7" applyNumberFormat="1" applyFont="1" applyBorder="1"/>
    <xf numFmtId="43" fontId="11" fillId="0" borderId="26" xfId="5" applyNumberFormat="1" applyBorder="1"/>
    <xf numFmtId="10" fontId="11" fillId="0" borderId="23" xfId="9" applyNumberFormat="1" applyFont="1" applyBorder="1"/>
    <xf numFmtId="0" fontId="0" fillId="0" borderId="0" xfId="0" applyFont="1"/>
    <xf numFmtId="0" fontId="0" fillId="0" borderId="2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4" fillId="0" borderId="13" xfId="5" applyFont="1" applyBorder="1" applyAlignment="1">
      <alignment horizontal="right"/>
    </xf>
    <xf numFmtId="0" fontId="14" fillId="0" borderId="14" xfId="5" applyFont="1" applyBorder="1" applyAlignment="1">
      <alignment horizontal="right"/>
    </xf>
    <xf numFmtId="0" fontId="3" fillId="0" borderId="4" xfId="5" applyFont="1" applyBorder="1" applyAlignment="1">
      <alignment horizontal="center"/>
    </xf>
    <xf numFmtId="0" fontId="3" fillId="0" borderId="6" xfId="5" applyFont="1" applyBorder="1" applyAlignment="1">
      <alignment horizontal="center"/>
    </xf>
    <xf numFmtId="0" fontId="3" fillId="0" borderId="9" xfId="5" applyFont="1" applyBorder="1" applyAlignment="1">
      <alignment horizontal="center"/>
    </xf>
    <xf numFmtId="0" fontId="3" fillId="0" borderId="11" xfId="5" applyFont="1" applyBorder="1" applyAlignment="1">
      <alignment horizontal="center"/>
    </xf>
  </cellXfs>
  <cellStyles count="10">
    <cellStyle name="Euro" xfId="2" xr:uid="{00000000-0005-0000-0000-000000000000}"/>
    <cellStyle name="Euro 2" xfId="6" xr:uid="{00000000-0005-0000-0000-000001000000}"/>
    <cellStyle name="Moeda" xfId="1" builtinId="4"/>
    <cellStyle name="Normal" xfId="0" builtinId="0"/>
    <cellStyle name="Normal 2" xfId="5" xr:uid="{00000000-0005-0000-0000-000004000000}"/>
    <cellStyle name="Porcentagem" xfId="9" builtinId="5"/>
    <cellStyle name="Porcentagem 2" xfId="7" xr:uid="{00000000-0005-0000-0000-000005000000}"/>
    <cellStyle name="Porcentagem 2 2" xfId="3" xr:uid="{00000000-0005-0000-0000-000006000000}"/>
    <cellStyle name="Separador de milhares 2" xfId="4" xr:uid="{00000000-0005-0000-0000-000007000000}"/>
    <cellStyle name="Separador de milhares 3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76200</xdr:rowOff>
    </xdr:from>
    <xdr:to>
      <xdr:col>7</xdr:col>
      <xdr:colOff>609600</xdr:colOff>
      <xdr:row>5</xdr:row>
      <xdr:rowOff>161925</xdr:rowOff>
    </xdr:to>
    <xdr:pic>
      <xdr:nvPicPr>
        <xdr:cNvPr id="2" name="Imagem 1" descr="C:\Users\cliente\Desktop\timbrado 2017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76225"/>
          <a:ext cx="7829550" cy="847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114302</xdr:rowOff>
    </xdr:from>
    <xdr:to>
      <xdr:col>12</xdr:col>
      <xdr:colOff>238124</xdr:colOff>
      <xdr:row>4</xdr:row>
      <xdr:rowOff>123825</xdr:rowOff>
    </xdr:to>
    <xdr:pic>
      <xdr:nvPicPr>
        <xdr:cNvPr id="2" name="Imagem 1" descr="C:\Users\cliente\Desktop\timbrado 2017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14302"/>
          <a:ext cx="4476749" cy="6572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7"/>
  <sheetViews>
    <sheetView tabSelected="1" zoomScale="115" zoomScaleNormal="115" workbookViewId="0">
      <selection activeCell="D17" sqref="D17"/>
    </sheetView>
  </sheetViews>
  <sheetFormatPr defaultColWidth="9.140625" defaultRowHeight="15" x14ac:dyDescent="0.25"/>
  <cols>
    <col min="1" max="1" width="9.140625" style="1"/>
    <col min="2" max="2" width="4.85546875" style="5" bestFit="1" customWidth="1"/>
    <col min="3" max="3" width="7.7109375" style="4" bestFit="1" customWidth="1"/>
    <col min="4" max="4" width="65.5703125" style="3" customWidth="1"/>
    <col min="5" max="5" width="4.5703125" style="5" bestFit="1" customWidth="1"/>
    <col min="6" max="6" width="14.140625" style="5" customWidth="1"/>
    <col min="7" max="7" width="13.42578125" style="5" customWidth="1"/>
    <col min="8" max="8" width="19.140625" style="5" customWidth="1"/>
    <col min="9" max="12" width="14.28515625" style="1" bestFit="1" customWidth="1"/>
    <col min="13" max="16384" width="9.140625" style="1"/>
  </cols>
  <sheetData>
    <row r="1" spans="2:10" ht="15.75" thickBot="1" x14ac:dyDescent="0.3"/>
    <row r="2" spans="2:10" x14ac:dyDescent="0.25">
      <c r="B2" s="148"/>
      <c r="C2" s="149"/>
      <c r="D2" s="149"/>
      <c r="E2" s="149"/>
      <c r="F2" s="149"/>
      <c r="G2" s="149"/>
      <c r="H2" s="150"/>
    </row>
    <row r="3" spans="2:10" x14ac:dyDescent="0.25">
      <c r="B3" s="151"/>
      <c r="C3" s="152"/>
      <c r="D3" s="152"/>
      <c r="E3" s="152"/>
      <c r="F3" s="152"/>
      <c r="G3" s="152"/>
      <c r="H3" s="153"/>
    </row>
    <row r="4" spans="2:10" x14ac:dyDescent="0.25">
      <c r="B4" s="151"/>
      <c r="C4" s="152"/>
      <c r="D4" s="152"/>
      <c r="E4" s="152"/>
      <c r="F4" s="152"/>
      <c r="G4" s="152"/>
      <c r="H4" s="153"/>
    </row>
    <row r="5" spans="2:10" x14ac:dyDescent="0.25">
      <c r="B5" s="151"/>
      <c r="C5" s="152"/>
      <c r="D5" s="152"/>
      <c r="E5" s="152"/>
      <c r="F5" s="152"/>
      <c r="G5" s="152"/>
      <c r="H5" s="153"/>
    </row>
    <row r="6" spans="2:10" ht="15.75" thickBot="1" x14ac:dyDescent="0.3">
      <c r="B6" s="151"/>
      <c r="C6" s="152"/>
      <c r="D6" s="152"/>
      <c r="E6" s="152"/>
      <c r="F6" s="152"/>
      <c r="G6" s="152"/>
      <c r="H6" s="153"/>
    </row>
    <row r="7" spans="2:10" ht="21.75" thickBot="1" x14ac:dyDescent="0.4">
      <c r="B7" s="158" t="s">
        <v>40</v>
      </c>
      <c r="C7" s="159"/>
      <c r="D7" s="159"/>
      <c r="E7" s="159"/>
      <c r="F7" s="159"/>
      <c r="G7" s="159"/>
      <c r="H7" s="160"/>
    </row>
    <row r="8" spans="2:10" ht="15.75" thickBot="1" x14ac:dyDescent="0.3">
      <c r="B8" s="154" t="s">
        <v>52</v>
      </c>
      <c r="C8" s="155"/>
      <c r="D8" s="155"/>
      <c r="E8" s="155"/>
      <c r="F8" s="155"/>
      <c r="G8" s="156" t="s">
        <v>51</v>
      </c>
      <c r="H8" s="157"/>
      <c r="J8" s="2"/>
    </row>
    <row r="9" spans="2:10" ht="15.75" thickBot="1" x14ac:dyDescent="0.3">
      <c r="B9" s="93" t="s">
        <v>2</v>
      </c>
      <c r="C9" s="94" t="s">
        <v>9</v>
      </c>
      <c r="D9" s="93" t="s">
        <v>0</v>
      </c>
      <c r="E9" s="94" t="s">
        <v>6</v>
      </c>
      <c r="F9" s="93" t="s">
        <v>7</v>
      </c>
      <c r="G9" s="93" t="s">
        <v>8</v>
      </c>
      <c r="H9" s="95" t="s">
        <v>3</v>
      </c>
    </row>
    <row r="10" spans="2:10" ht="15.75" thickBot="1" x14ac:dyDescent="0.3">
      <c r="B10" s="81">
        <v>1</v>
      </c>
      <c r="C10" s="83"/>
      <c r="D10" s="85" t="s">
        <v>34</v>
      </c>
      <c r="E10" s="83"/>
      <c r="F10" s="88"/>
      <c r="G10" s="89"/>
      <c r="H10" s="91">
        <f>SUM(H11:H12)</f>
        <v>0</v>
      </c>
    </row>
    <row r="11" spans="2:10" ht="51" x14ac:dyDescent="0.25">
      <c r="B11" s="106" t="s">
        <v>1</v>
      </c>
      <c r="C11" s="100" t="s">
        <v>35</v>
      </c>
      <c r="D11" s="86" t="s">
        <v>49</v>
      </c>
      <c r="E11" s="101" t="s">
        <v>37</v>
      </c>
      <c r="F11" s="112">
        <v>1</v>
      </c>
      <c r="G11" s="113"/>
      <c r="H11" s="114">
        <f>G11*F11</f>
        <v>0</v>
      </c>
    </row>
    <row r="12" spans="2:10" ht="54.75" customHeight="1" thickBot="1" x14ac:dyDescent="0.3">
      <c r="B12" s="107" t="s">
        <v>10</v>
      </c>
      <c r="C12" s="101" t="s">
        <v>35</v>
      </c>
      <c r="D12" s="86" t="s">
        <v>48</v>
      </c>
      <c r="E12" s="101" t="s">
        <v>37</v>
      </c>
      <c r="F12" s="112">
        <v>1</v>
      </c>
      <c r="G12" s="113"/>
      <c r="H12" s="114">
        <f>G12*F12</f>
        <v>0</v>
      </c>
    </row>
    <row r="13" spans="2:10" ht="15.75" thickBot="1" x14ac:dyDescent="0.3">
      <c r="B13" s="81">
        <v>2</v>
      </c>
      <c r="C13" s="83"/>
      <c r="D13" s="85" t="s">
        <v>42</v>
      </c>
      <c r="E13" s="83"/>
      <c r="F13" s="115"/>
      <c r="G13" s="116"/>
      <c r="H13" s="117">
        <f>SUM(H14:H15)</f>
        <v>0</v>
      </c>
      <c r="I13" s="2"/>
      <c r="J13" s="2"/>
    </row>
    <row r="14" spans="2:10" x14ac:dyDescent="0.25">
      <c r="B14" s="82" t="s">
        <v>11</v>
      </c>
      <c r="C14" s="102" t="s">
        <v>35</v>
      </c>
      <c r="D14" s="86" t="s">
        <v>38</v>
      </c>
      <c r="E14" s="87" t="s">
        <v>4</v>
      </c>
      <c r="F14" s="118">
        <v>835.92</v>
      </c>
      <c r="G14" s="119"/>
      <c r="H14" s="120">
        <f>G14*F14</f>
        <v>0</v>
      </c>
      <c r="I14" s="2"/>
      <c r="J14" s="2"/>
    </row>
    <row r="15" spans="2:10" ht="15.75" thickBot="1" x14ac:dyDescent="0.3">
      <c r="B15" s="108" t="s">
        <v>13</v>
      </c>
      <c r="C15" s="102" t="s">
        <v>35</v>
      </c>
      <c r="D15" s="86" t="s">
        <v>39</v>
      </c>
      <c r="E15" s="87" t="s">
        <v>4</v>
      </c>
      <c r="F15" s="118">
        <v>835.92</v>
      </c>
      <c r="G15" s="119"/>
      <c r="H15" s="120">
        <f>G15*F15</f>
        <v>0</v>
      </c>
      <c r="I15" s="2"/>
      <c r="J15" s="2"/>
    </row>
    <row r="16" spans="2:10" ht="15.75" thickBot="1" x14ac:dyDescent="0.3">
      <c r="B16" s="81">
        <v>3</v>
      </c>
      <c r="C16" s="83"/>
      <c r="D16" s="81" t="s">
        <v>41</v>
      </c>
      <c r="E16" s="83"/>
      <c r="F16" s="81"/>
      <c r="G16" s="89"/>
      <c r="H16" s="91">
        <f>SUM(H17:H17)</f>
        <v>0</v>
      </c>
      <c r="I16" s="2"/>
      <c r="J16" s="2"/>
    </row>
    <row r="17" spans="2:10" ht="51.75" thickBot="1" x14ac:dyDescent="0.3">
      <c r="B17" s="82" t="s">
        <v>12</v>
      </c>
      <c r="C17" s="84" t="s">
        <v>35</v>
      </c>
      <c r="D17" s="86" t="s">
        <v>47</v>
      </c>
      <c r="E17" s="87" t="s">
        <v>4</v>
      </c>
      <c r="F17" s="96">
        <v>835.92</v>
      </c>
      <c r="G17" s="90"/>
      <c r="H17" s="92">
        <f>G17*F17</f>
        <v>0</v>
      </c>
      <c r="I17" s="2"/>
      <c r="J17" s="2"/>
    </row>
    <row r="18" spans="2:10" ht="15.75" thickBot="1" x14ac:dyDescent="0.3">
      <c r="B18" s="81">
        <v>4</v>
      </c>
      <c r="C18" s="83" t="s">
        <v>5</v>
      </c>
      <c r="D18" s="85" t="s">
        <v>36</v>
      </c>
      <c r="E18" s="83"/>
      <c r="F18" s="115"/>
      <c r="G18" s="121"/>
      <c r="H18" s="117">
        <f>SUM(H19:H21)</f>
        <v>0</v>
      </c>
    </row>
    <row r="19" spans="2:10" x14ac:dyDescent="0.25">
      <c r="B19" s="109" t="s">
        <v>14</v>
      </c>
      <c r="C19" s="103">
        <v>79467</v>
      </c>
      <c r="D19" s="97" t="s">
        <v>46</v>
      </c>
      <c r="E19" s="122" t="s">
        <v>4</v>
      </c>
      <c r="F19" s="98">
        <v>2311</v>
      </c>
      <c r="G19" s="123"/>
      <c r="H19" s="124">
        <f>G19*F19</f>
        <v>0</v>
      </c>
      <c r="I19" s="145"/>
    </row>
    <row r="20" spans="2:10" ht="26.25" customHeight="1" x14ac:dyDescent="0.25">
      <c r="B20" s="110" t="s">
        <v>18</v>
      </c>
      <c r="C20" s="104">
        <v>88489</v>
      </c>
      <c r="D20" s="86" t="s">
        <v>43</v>
      </c>
      <c r="E20" s="125" t="s">
        <v>4</v>
      </c>
      <c r="F20" s="126">
        <v>1750</v>
      </c>
      <c r="G20" s="127"/>
      <c r="H20" s="128">
        <f t="shared" ref="H20:H21" si="0">G20*F20</f>
        <v>0</v>
      </c>
    </row>
    <row r="21" spans="2:10" ht="26.25" customHeight="1" thickBot="1" x14ac:dyDescent="0.3">
      <c r="B21" s="111" t="s">
        <v>44</v>
      </c>
      <c r="C21" s="105">
        <v>100734</v>
      </c>
      <c r="D21" s="99" t="s">
        <v>50</v>
      </c>
      <c r="E21" s="129" t="s">
        <v>4</v>
      </c>
      <c r="F21" s="130">
        <v>165.62</v>
      </c>
      <c r="G21" s="131"/>
      <c r="H21" s="132">
        <f t="shared" si="0"/>
        <v>0</v>
      </c>
    </row>
    <row r="22" spans="2:10" ht="19.5" thickBot="1" x14ac:dyDescent="0.3">
      <c r="B22" s="161" t="s">
        <v>19</v>
      </c>
      <c r="C22" s="162"/>
      <c r="D22" s="163"/>
      <c r="E22" s="133"/>
      <c r="F22" s="134"/>
      <c r="G22" s="135"/>
      <c r="H22" s="136">
        <f>H10+H13+H16+H18</f>
        <v>0</v>
      </c>
    </row>
    <row r="23" spans="2:10" x14ac:dyDescent="0.25">
      <c r="E23" s="79"/>
      <c r="F23" s="79"/>
      <c r="G23" s="79"/>
    </row>
    <row r="24" spans="2:10" x14ac:dyDescent="0.25">
      <c r="B24" s="1"/>
      <c r="C24" s="1"/>
      <c r="E24" s="146" t="s">
        <v>15</v>
      </c>
      <c r="F24" s="146"/>
      <c r="G24" s="146"/>
      <c r="H24" s="6"/>
      <c r="I24" s="6"/>
      <c r="J24" s="6"/>
    </row>
    <row r="25" spans="2:10" x14ac:dyDescent="0.25">
      <c r="B25" s="1"/>
      <c r="C25" s="1"/>
      <c r="E25" s="147" t="s">
        <v>16</v>
      </c>
      <c r="F25" s="147"/>
      <c r="G25" s="147"/>
      <c r="H25" s="6"/>
      <c r="I25" s="6"/>
      <c r="J25" s="6"/>
    </row>
    <row r="26" spans="2:10" x14ac:dyDescent="0.25">
      <c r="B26" s="1"/>
      <c r="C26" s="1"/>
      <c r="E26" s="147" t="s">
        <v>17</v>
      </c>
      <c r="F26" s="147"/>
      <c r="G26" s="147"/>
      <c r="H26" s="6"/>
      <c r="I26" s="6"/>
      <c r="J26" s="6"/>
    </row>
    <row r="27" spans="2:10" x14ac:dyDescent="0.25">
      <c r="B27" s="1"/>
      <c r="C27" s="1"/>
      <c r="D27" s="1"/>
      <c r="E27" s="1"/>
      <c r="F27" s="1"/>
      <c r="G27" s="1"/>
      <c r="H27" s="1"/>
    </row>
  </sheetData>
  <mergeCells count="8">
    <mergeCell ref="E24:G24"/>
    <mergeCell ref="E25:G25"/>
    <mergeCell ref="E26:G26"/>
    <mergeCell ref="B2:H6"/>
    <mergeCell ref="B8:F8"/>
    <mergeCell ref="G8:H8"/>
    <mergeCell ref="B7:H7"/>
    <mergeCell ref="B22:D22"/>
  </mergeCells>
  <phoneticPr fontId="15" type="noConversion"/>
  <printOptions horizontalCentered="1"/>
  <pageMargins left="3.937007874015748E-2" right="3.937007874015748E-2" top="0.74803149606299213" bottom="0.15748031496062992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0"/>
  <sheetViews>
    <sheetView workbookViewId="0">
      <selection activeCell="S17" sqref="S17"/>
    </sheetView>
  </sheetViews>
  <sheetFormatPr defaultRowHeight="15" x14ac:dyDescent="0.25"/>
  <cols>
    <col min="2" max="2" width="4.7109375" customWidth="1"/>
    <col min="3" max="3" width="25.7109375" customWidth="1"/>
    <col min="4" max="4" width="12.7109375" customWidth="1"/>
    <col min="5" max="5" width="10.7109375" customWidth="1"/>
    <col min="6" max="6" width="12.7109375" customWidth="1"/>
    <col min="7" max="7" width="8.7109375" customWidth="1"/>
    <col min="8" max="8" width="12.7109375" customWidth="1"/>
    <col min="9" max="9" width="8.7109375" customWidth="1"/>
    <col min="10" max="10" width="12.7109375" customWidth="1"/>
    <col min="11" max="11" width="8.7109375" customWidth="1"/>
    <col min="12" max="12" width="12.7109375" customWidth="1"/>
    <col min="13" max="13" width="8.7109375" customWidth="1"/>
  </cols>
  <sheetData>
    <row r="1" spans="2:13" ht="15.75" thickBot="1" x14ac:dyDescent="0.3"/>
    <row r="2" spans="2:13" ht="18" x14ac:dyDescent="0.25">
      <c r="B2" s="74" t="s">
        <v>20</v>
      </c>
      <c r="C2" s="75"/>
      <c r="D2" s="75"/>
      <c r="E2" s="75"/>
      <c r="F2" s="76"/>
      <c r="G2" s="75"/>
      <c r="H2" s="75"/>
      <c r="I2" s="75"/>
      <c r="J2" s="75"/>
      <c r="K2" s="75"/>
      <c r="L2" s="75"/>
      <c r="M2" s="76"/>
    </row>
    <row r="3" spans="2:13" ht="16.5" x14ac:dyDescent="0.25">
      <c r="B3" s="65"/>
      <c r="C3" s="9"/>
      <c r="D3" s="10"/>
      <c r="E3" s="8"/>
      <c r="F3" s="77"/>
      <c r="G3" s="8"/>
      <c r="H3" s="11"/>
      <c r="I3" s="66"/>
      <c r="J3" s="66"/>
      <c r="K3" s="66"/>
      <c r="L3" s="66"/>
      <c r="M3" s="67"/>
    </row>
    <row r="4" spans="2:13" ht="16.5" x14ac:dyDescent="0.25">
      <c r="B4" s="68" t="s">
        <v>45</v>
      </c>
      <c r="C4" s="9"/>
      <c r="D4" s="10"/>
      <c r="E4" s="8"/>
      <c r="F4" s="77"/>
      <c r="G4" s="8"/>
      <c r="H4" s="11"/>
      <c r="I4" s="66"/>
      <c r="J4" s="66"/>
      <c r="K4" s="66"/>
      <c r="L4" s="66"/>
      <c r="M4" s="67"/>
    </row>
    <row r="5" spans="2:13" x14ac:dyDescent="0.25">
      <c r="B5" s="69" t="s">
        <v>33</v>
      </c>
      <c r="C5" s="12"/>
      <c r="D5" s="8"/>
      <c r="E5" s="8"/>
      <c r="F5" s="77"/>
      <c r="G5" s="8"/>
      <c r="H5" s="11"/>
      <c r="I5" s="66"/>
      <c r="J5" s="66"/>
      <c r="K5" s="66"/>
      <c r="L5" s="66"/>
      <c r="M5" s="67"/>
    </row>
    <row r="6" spans="2:13" ht="17.25" thickBot="1" x14ac:dyDescent="0.3">
      <c r="B6" s="70"/>
      <c r="C6" s="71"/>
      <c r="D6" s="72"/>
      <c r="E6" s="71"/>
      <c r="F6" s="78"/>
      <c r="G6" s="73"/>
      <c r="H6" s="73"/>
      <c r="I6" s="73"/>
      <c r="J6" s="73"/>
      <c r="K6" s="73"/>
      <c r="L6" s="164" t="str">
        <f>ORÇAMENTO!G8</f>
        <v>08 de outubro de 2020</v>
      </c>
      <c r="M6" s="165"/>
    </row>
    <row r="7" spans="2:13" ht="15.75" thickBot="1" x14ac:dyDescent="0.3">
      <c r="B7" s="168" t="s">
        <v>21</v>
      </c>
      <c r="C7" s="169"/>
      <c r="D7" s="166" t="s">
        <v>22</v>
      </c>
      <c r="E7" s="167"/>
      <c r="F7" s="166" t="s">
        <v>23</v>
      </c>
      <c r="G7" s="167"/>
      <c r="H7" s="166" t="s">
        <v>24</v>
      </c>
      <c r="I7" s="167"/>
      <c r="J7" s="166" t="s">
        <v>25</v>
      </c>
      <c r="K7" s="167"/>
      <c r="L7" s="166" t="s">
        <v>26</v>
      </c>
      <c r="M7" s="167"/>
    </row>
    <row r="8" spans="2:13" ht="15.75" thickBot="1" x14ac:dyDescent="0.3">
      <c r="B8" s="13"/>
      <c r="C8" s="14"/>
      <c r="D8" s="15" t="s">
        <v>27</v>
      </c>
      <c r="E8" s="16" t="s">
        <v>28</v>
      </c>
      <c r="F8" s="16" t="s">
        <v>27</v>
      </c>
      <c r="G8" s="16" t="s">
        <v>28</v>
      </c>
      <c r="H8" s="16" t="s">
        <v>27</v>
      </c>
      <c r="I8" s="16" t="s">
        <v>28</v>
      </c>
      <c r="J8" s="16" t="s">
        <v>27</v>
      </c>
      <c r="K8" s="16" t="s">
        <v>28</v>
      </c>
      <c r="L8" s="16" t="s">
        <v>27</v>
      </c>
      <c r="M8" s="16" t="s">
        <v>28</v>
      </c>
    </row>
    <row r="9" spans="2:13" x14ac:dyDescent="0.25">
      <c r="B9" s="138">
        <v>1</v>
      </c>
      <c r="C9" s="139" t="str">
        <f>ORÇAMENTO!D10</f>
        <v>ESQUADRIAS</v>
      </c>
      <c r="D9" s="17">
        <f>ORÇAMENTO!H10</f>
        <v>0</v>
      </c>
      <c r="E9" s="18" t="e">
        <f>D9/$D$14</f>
        <v>#DIV/0!</v>
      </c>
      <c r="F9" s="19">
        <f>D9</f>
        <v>0</v>
      </c>
      <c r="G9" s="20" t="e">
        <f>E9</f>
        <v>#DIV/0!</v>
      </c>
      <c r="H9" s="21"/>
      <c r="I9" s="22"/>
      <c r="J9" s="21"/>
      <c r="K9" s="23"/>
      <c r="L9" s="21"/>
      <c r="M9" s="23"/>
    </row>
    <row r="10" spans="2:13" x14ac:dyDescent="0.25">
      <c r="B10" s="59">
        <v>2</v>
      </c>
      <c r="C10" s="7" t="str">
        <f>ORÇAMENTO!D13</f>
        <v xml:space="preserve">RETIRADA DE PISO </v>
      </c>
      <c r="D10" s="24">
        <f>ORÇAMENTO!H13</f>
        <v>0</v>
      </c>
      <c r="E10" s="25" t="e">
        <f>D10/$D$14</f>
        <v>#DIV/0!</v>
      </c>
      <c r="F10" s="26">
        <f>D10</f>
        <v>0</v>
      </c>
      <c r="G10" s="27" t="e">
        <f>E10</f>
        <v>#DIV/0!</v>
      </c>
      <c r="H10" s="28"/>
      <c r="I10" s="27"/>
      <c r="J10" s="29"/>
      <c r="K10" s="30"/>
      <c r="L10" s="29"/>
      <c r="M10" s="30"/>
    </row>
    <row r="11" spans="2:13" x14ac:dyDescent="0.25">
      <c r="B11" s="59">
        <v>3</v>
      </c>
      <c r="C11" s="7" t="str">
        <f>ORÇAMENTO!D16</f>
        <v>PISO</v>
      </c>
      <c r="D11" s="24">
        <f>ORÇAMENTO!H16</f>
        <v>0</v>
      </c>
      <c r="E11" s="25" t="e">
        <f>D11/$D$14</f>
        <v>#DIV/0!</v>
      </c>
      <c r="F11" s="26"/>
      <c r="G11" s="30"/>
      <c r="H11" s="28">
        <f>D11*0.7</f>
        <v>0</v>
      </c>
      <c r="I11" s="31" t="e">
        <f>E11*0.7</f>
        <v>#DIV/0!</v>
      </c>
      <c r="J11" s="143">
        <f>D11*0.3</f>
        <v>0</v>
      </c>
      <c r="K11" s="144" t="e">
        <f>E11*0.3</f>
        <v>#DIV/0!</v>
      </c>
      <c r="L11" s="32"/>
      <c r="M11" s="33"/>
    </row>
    <row r="12" spans="2:13" ht="15.75" thickBot="1" x14ac:dyDescent="0.3">
      <c r="B12" s="140">
        <v>4</v>
      </c>
      <c r="C12" s="141" t="str">
        <f>ORÇAMENTO!D18</f>
        <v>PINTURA</v>
      </c>
      <c r="D12" s="34">
        <f>ORÇAMENTO!H18</f>
        <v>0</v>
      </c>
      <c r="E12" s="35" t="e">
        <f>D12/$D$14</f>
        <v>#DIV/0!</v>
      </c>
      <c r="F12" s="36"/>
      <c r="G12" s="38"/>
      <c r="H12" s="37"/>
      <c r="I12" s="142"/>
      <c r="J12" s="37">
        <f>D12*0.6</f>
        <v>0</v>
      </c>
      <c r="K12" s="38" t="e">
        <f>E12*0.6</f>
        <v>#DIV/0!</v>
      </c>
      <c r="L12" s="37">
        <f>D12*0.4</f>
        <v>0</v>
      </c>
      <c r="M12" s="38" t="e">
        <f>E12*0.4</f>
        <v>#DIV/0!</v>
      </c>
    </row>
    <row r="13" spans="2:13" x14ac:dyDescent="0.25">
      <c r="B13" s="40" t="s">
        <v>29</v>
      </c>
      <c r="C13" s="137"/>
      <c r="D13" s="39"/>
      <c r="E13" s="40"/>
      <c r="F13" s="39">
        <f>SUM(F9:F12)</f>
        <v>0</v>
      </c>
      <c r="G13" s="40"/>
      <c r="H13" s="39">
        <f>SUM(H9:H12)</f>
        <v>0</v>
      </c>
      <c r="I13" s="41"/>
      <c r="J13" s="39">
        <f>SUM(J9:J12)</f>
        <v>0</v>
      </c>
      <c r="K13" s="42"/>
      <c r="L13" s="39">
        <f>SUM(L9:L12)</f>
        <v>0</v>
      </c>
      <c r="M13" s="42"/>
    </row>
    <row r="14" spans="2:13" x14ac:dyDescent="0.25">
      <c r="B14" s="43" t="s">
        <v>30</v>
      </c>
      <c r="C14" s="44"/>
      <c r="D14" s="45">
        <f>SUM(D9:D12)</f>
        <v>0</v>
      </c>
      <c r="E14" s="46"/>
      <c r="F14" s="47">
        <f>F13</f>
        <v>0</v>
      </c>
      <c r="G14" s="46"/>
      <c r="H14" s="48">
        <f>H13+F14</f>
        <v>0</v>
      </c>
      <c r="I14" s="49"/>
      <c r="J14" s="61">
        <f>J13+H14</f>
        <v>0</v>
      </c>
      <c r="K14" s="50"/>
      <c r="L14" s="45">
        <f>L13+J14</f>
        <v>0</v>
      </c>
      <c r="M14" s="50"/>
    </row>
    <row r="15" spans="2:13" x14ac:dyDescent="0.25">
      <c r="B15" s="51" t="s">
        <v>31</v>
      </c>
      <c r="C15" s="52"/>
      <c r="D15" s="46"/>
      <c r="E15" s="46"/>
      <c r="F15" s="46"/>
      <c r="G15" s="62" t="e">
        <f>SUM(G9:G12)</f>
        <v>#DIV/0!</v>
      </c>
      <c r="H15" s="46"/>
      <c r="I15" s="63" t="e">
        <f>SUM(I9:I12)</f>
        <v>#DIV/0!</v>
      </c>
      <c r="J15" s="46"/>
      <c r="K15" s="64" t="e">
        <f>SUM(K9:K12)</f>
        <v>#DIV/0!</v>
      </c>
      <c r="L15" s="46"/>
      <c r="M15" s="64" t="e">
        <f>SUM(M9:M12)</f>
        <v>#DIV/0!</v>
      </c>
    </row>
    <row r="16" spans="2:13" ht="15.75" thickBot="1" x14ac:dyDescent="0.3">
      <c r="B16" s="53" t="s">
        <v>32</v>
      </c>
      <c r="C16" s="54"/>
      <c r="D16" s="55"/>
      <c r="E16" s="56" t="e">
        <f>SUM(E9:E12)</f>
        <v>#DIV/0!</v>
      </c>
      <c r="F16" s="55"/>
      <c r="G16" s="57" t="e">
        <f>G15</f>
        <v>#DIV/0!</v>
      </c>
      <c r="H16" s="55"/>
      <c r="I16" s="57" t="e">
        <f>I15+G16</f>
        <v>#DIV/0!</v>
      </c>
      <c r="J16" s="55"/>
      <c r="K16" s="60" t="e">
        <f>K15+I16</f>
        <v>#DIV/0!</v>
      </c>
      <c r="L16" s="55"/>
      <c r="M16" s="58" t="e">
        <f>M15+K16</f>
        <v>#DIV/0!</v>
      </c>
    </row>
    <row r="17" spans="8:10" x14ac:dyDescent="0.25">
      <c r="H17" s="80"/>
      <c r="I17" s="80"/>
      <c r="J17" s="80"/>
    </row>
    <row r="18" spans="8:10" x14ac:dyDescent="0.25">
      <c r="I18" s="6" t="s">
        <v>15</v>
      </c>
    </row>
    <row r="19" spans="8:10" x14ac:dyDescent="0.25">
      <c r="I19" s="6" t="s">
        <v>16</v>
      </c>
    </row>
    <row r="20" spans="8:10" x14ac:dyDescent="0.25">
      <c r="I20" s="6" t="s">
        <v>17</v>
      </c>
    </row>
  </sheetData>
  <mergeCells count="7">
    <mergeCell ref="L6:M6"/>
    <mergeCell ref="L7:M7"/>
    <mergeCell ref="B7:C7"/>
    <mergeCell ref="D7:E7"/>
    <mergeCell ref="F7:G7"/>
    <mergeCell ref="H7:I7"/>
    <mergeCell ref="J7:K7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User</cp:lastModifiedBy>
  <cp:lastPrinted>2020-10-13T13:39:01Z</cp:lastPrinted>
  <dcterms:created xsi:type="dcterms:W3CDTF">2017-03-17T13:35:16Z</dcterms:created>
  <dcterms:modified xsi:type="dcterms:W3CDTF">2020-10-15T13:54:12Z</dcterms:modified>
</cp:coreProperties>
</file>